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George/Desktop/Triblock Manu Data/Data Repositotry Triblock/Main Article/Figure 5 (DLS aggregates)/"/>
    </mc:Choice>
  </mc:AlternateContent>
  <xr:revisionPtr revIDLastSave="0" documentId="13_ncr:1_{67863A06-196D-674F-9E24-8CF3C2886BD4}" xr6:coauthVersionLast="47" xr6:coauthVersionMax="47" xr10:uidLastSave="{00000000-0000-0000-0000-000000000000}"/>
  <bookViews>
    <workbookView xWindow="6580" yWindow="2320" windowWidth="27640" windowHeight="16940" xr2:uid="{22A7B40C-D022-C147-B950-C41C674F8D8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4" i="1" l="1"/>
  <c r="Q61" i="1" s="1"/>
  <c r="N64" i="1"/>
  <c r="O61" i="1" s="1"/>
  <c r="J64" i="1"/>
  <c r="K58" i="1" s="1"/>
  <c r="H64" i="1"/>
  <c r="I58" i="1" s="1"/>
  <c r="D64" i="1"/>
  <c r="E60" i="1" s="1"/>
  <c r="B64" i="1"/>
  <c r="C60" i="1" s="1"/>
  <c r="Q62" i="1"/>
  <c r="I62" i="1"/>
  <c r="E62" i="1"/>
  <c r="C62" i="1"/>
  <c r="Q60" i="1"/>
  <c r="O60" i="1"/>
  <c r="K60" i="1"/>
  <c r="I60" i="1"/>
  <c r="E59" i="1"/>
  <c r="C59" i="1"/>
  <c r="Q58" i="1"/>
  <c r="O58" i="1"/>
  <c r="P48" i="1"/>
  <c r="Q44" i="1" s="1"/>
  <c r="N48" i="1"/>
  <c r="O44" i="1" s="1"/>
  <c r="J48" i="1"/>
  <c r="K46" i="1" s="1"/>
  <c r="H48" i="1"/>
  <c r="I46" i="1" s="1"/>
  <c r="D48" i="1"/>
  <c r="E43" i="1" s="1"/>
  <c r="B48" i="1"/>
  <c r="C46" i="1" s="1"/>
  <c r="Q46" i="1"/>
  <c r="O46" i="1"/>
  <c r="K44" i="1"/>
  <c r="I44" i="1"/>
  <c r="O43" i="1"/>
  <c r="K43" i="1"/>
  <c r="I43" i="1"/>
  <c r="K42" i="1"/>
  <c r="P32" i="1"/>
  <c r="Q27" i="1" s="1"/>
  <c r="N32" i="1"/>
  <c r="O27" i="1" s="1"/>
  <c r="J32" i="1"/>
  <c r="K29" i="1" s="1"/>
  <c r="H32" i="1"/>
  <c r="I29" i="1" s="1"/>
  <c r="D32" i="1"/>
  <c r="E26" i="1" s="1"/>
  <c r="B32" i="1"/>
  <c r="C28" i="1" s="1"/>
  <c r="Q30" i="1"/>
  <c r="Q28" i="1"/>
  <c r="O28" i="1"/>
  <c r="K28" i="1"/>
  <c r="I28" i="1"/>
  <c r="E28" i="1"/>
  <c r="P16" i="1"/>
  <c r="Q10" i="1" s="1"/>
  <c r="N16" i="1"/>
  <c r="O10" i="1" s="1"/>
  <c r="J16" i="1"/>
  <c r="K12" i="1" s="1"/>
  <c r="H16" i="1"/>
  <c r="D16" i="1"/>
  <c r="E14" i="1" s="1"/>
  <c r="B16" i="1"/>
  <c r="C14" i="1" s="1"/>
  <c r="I14" i="1"/>
  <c r="I13" i="1"/>
  <c r="E13" i="1"/>
  <c r="Q12" i="1"/>
  <c r="O12" i="1"/>
  <c r="I12" i="1"/>
  <c r="I11" i="1"/>
  <c r="E11" i="1"/>
  <c r="I10" i="1"/>
  <c r="E10" i="1"/>
  <c r="C26" i="1" l="1"/>
  <c r="K26" i="1"/>
  <c r="E45" i="1"/>
  <c r="O26" i="1"/>
  <c r="E42" i="1"/>
  <c r="C61" i="1"/>
  <c r="K48" i="1"/>
  <c r="K49" i="1" s="1"/>
  <c r="K50" i="1" s="1"/>
  <c r="I26" i="1"/>
  <c r="K14" i="1"/>
  <c r="C29" i="1"/>
  <c r="I16" i="1"/>
  <c r="I17" i="1" s="1"/>
  <c r="I18" i="1" s="1"/>
  <c r="Q14" i="1"/>
  <c r="O29" i="1"/>
  <c r="C45" i="1"/>
  <c r="Q26" i="1"/>
  <c r="Q29" i="1"/>
  <c r="C42" i="1"/>
  <c r="C48" i="1" s="1"/>
  <c r="C49" i="1" s="1"/>
  <c r="C50" i="1" s="1"/>
  <c r="C27" i="1"/>
  <c r="C30" i="1"/>
  <c r="I45" i="1"/>
  <c r="C58" i="1"/>
  <c r="O30" i="1"/>
  <c r="I42" i="1"/>
  <c r="K45" i="1"/>
  <c r="E58" i="1"/>
  <c r="E61" i="1"/>
  <c r="Q32" i="1"/>
  <c r="Q33" i="1" s="1"/>
  <c r="Q34" i="1" s="1"/>
  <c r="Q16" i="1"/>
  <c r="Q17" i="1" s="1"/>
  <c r="Q18" i="1" s="1"/>
  <c r="E16" i="1"/>
  <c r="E17" i="1" s="1"/>
  <c r="E18" i="1" s="1"/>
  <c r="C11" i="1"/>
  <c r="K11" i="1"/>
  <c r="K62" i="1"/>
  <c r="I30" i="1"/>
  <c r="O45" i="1"/>
  <c r="I59" i="1"/>
  <c r="K13" i="1"/>
  <c r="E27" i="1"/>
  <c r="E32" i="1" s="1"/>
  <c r="E33" i="1" s="1"/>
  <c r="E34" i="1" s="1"/>
  <c r="Q45" i="1"/>
  <c r="C12" i="1"/>
  <c r="I27" i="1"/>
  <c r="O42" i="1"/>
  <c r="K10" i="1"/>
  <c r="Q13" i="1"/>
  <c r="K61" i="1"/>
  <c r="C43" i="1"/>
  <c r="C13" i="1"/>
  <c r="O14" i="1"/>
  <c r="E30" i="1"/>
  <c r="Q43" i="1"/>
  <c r="C10" i="1"/>
  <c r="O11" i="1"/>
  <c r="C44" i="1"/>
  <c r="O62" i="1"/>
  <c r="Q11" i="1"/>
  <c r="K30" i="1"/>
  <c r="K32" i="1" s="1"/>
  <c r="K33" i="1" s="1"/>
  <c r="K34" i="1" s="1"/>
  <c r="E44" i="1"/>
  <c r="E48" i="1" s="1"/>
  <c r="E49" i="1" s="1"/>
  <c r="E50" i="1" s="1"/>
  <c r="K59" i="1"/>
  <c r="K64" i="1" s="1"/>
  <c r="K65" i="1" s="1"/>
  <c r="K66" i="1" s="1"/>
  <c r="O13" i="1"/>
  <c r="O59" i="1"/>
  <c r="I61" i="1"/>
  <c r="I64" i="1" s="1"/>
  <c r="I65" i="1" s="1"/>
  <c r="I66" i="1" s="1"/>
  <c r="E12" i="1"/>
  <c r="K27" i="1"/>
  <c r="E29" i="1"/>
  <c r="Q42" i="1"/>
  <c r="E46" i="1"/>
  <c r="Q59" i="1"/>
  <c r="Q64" i="1" s="1"/>
  <c r="Q65" i="1" s="1"/>
  <c r="Q66" i="1" s="1"/>
  <c r="E64" i="1" l="1"/>
  <c r="E65" i="1" s="1"/>
  <c r="E66" i="1" s="1"/>
  <c r="O32" i="1"/>
  <c r="O33" i="1" s="1"/>
  <c r="O34" i="1" s="1"/>
  <c r="C16" i="1"/>
  <c r="C17" i="1" s="1"/>
  <c r="C18" i="1" s="1"/>
  <c r="I32" i="1"/>
  <c r="I33" i="1" s="1"/>
  <c r="I34" i="1" s="1"/>
  <c r="I48" i="1"/>
  <c r="I49" i="1" s="1"/>
  <c r="I50" i="1" s="1"/>
  <c r="O64" i="1"/>
  <c r="O65" i="1" s="1"/>
  <c r="O66" i="1" s="1"/>
  <c r="O16" i="1"/>
  <c r="O17" i="1" s="1"/>
  <c r="O18" i="1" s="1"/>
  <c r="C64" i="1"/>
  <c r="C65" i="1" s="1"/>
  <c r="C66" i="1" s="1"/>
  <c r="C32" i="1"/>
  <c r="C33" i="1" s="1"/>
  <c r="C34" i="1" s="1"/>
  <c r="Q48" i="1"/>
  <c r="Q49" i="1" s="1"/>
  <c r="Q50" i="1" s="1"/>
  <c r="K16" i="1"/>
  <c r="K17" i="1" s="1"/>
  <c r="K18" i="1" s="1"/>
  <c r="O48" i="1"/>
  <c r="O49" i="1" s="1"/>
  <c r="O50" i="1" s="1"/>
</calcChain>
</file>

<file path=xl/sharedStrings.xml><?xml version="1.0" encoding="utf-8"?>
<sst xmlns="http://schemas.openxmlformats.org/spreadsheetml/2006/main" count="103" uniqueCount="19">
  <si>
    <t>Z*</t>
  </si>
  <si>
    <t>Sample</t>
  </si>
  <si>
    <t>Temperature</t>
  </si>
  <si>
    <t>Start 25</t>
  </si>
  <si>
    <t>Heat 65</t>
  </si>
  <si>
    <t>Cool 25</t>
  </si>
  <si>
    <t>Sizes</t>
  </si>
  <si>
    <t>St.</t>
  </si>
  <si>
    <t>PDI</t>
  </si>
  <si>
    <t>Means</t>
  </si>
  <si>
    <t>Plus Minus</t>
  </si>
  <si>
    <t>SMA 2000</t>
  </si>
  <si>
    <t>Tri SMA</t>
  </si>
  <si>
    <t>Rev SMA</t>
  </si>
  <si>
    <t>Fwd SMA</t>
  </si>
  <si>
    <t xml:space="preserve">Sizes are average particle diamter in nm from a set of at least 15 runs. </t>
  </si>
  <si>
    <t xml:space="preserve">Uncertainty is 95% C.I. </t>
  </si>
  <si>
    <t>Mean</t>
  </si>
  <si>
    <t xml:space="preserve">SMA Aggregates (1.65% wt./v.) in 50 mM PBS (0.2 M NaCl)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</si>
</sst>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b/>
      <sz val="12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75543-0F27-0142-9E44-2FAD7FE9246C}">
  <dimension ref="A1:Q66"/>
  <sheetViews>
    <sheetView tabSelected="1" workbookViewId="0">
      <selection activeCell="G4" sqref="G4"/>
    </sheetView>
  </sheetViews>
  <sheetFormatPr baseColWidth="10" defaultRowHeight="16" x14ac:dyDescent="0.2"/>
  <cols>
    <col min="1" max="1" width="13.1640625" customWidth="1"/>
  </cols>
  <sheetData>
    <row r="1" spans="1:17" x14ac:dyDescent="0.2">
      <c r="A1" t="s">
        <v>18</v>
      </c>
    </row>
    <row r="2" spans="1:17" x14ac:dyDescent="0.2">
      <c r="A2" t="s">
        <v>15</v>
      </c>
    </row>
    <row r="3" spans="1:17" x14ac:dyDescent="0.2">
      <c r="A3" t="s">
        <v>16</v>
      </c>
    </row>
    <row r="5" spans="1:17" x14ac:dyDescent="0.2">
      <c r="B5" s="1" t="s">
        <v>0</v>
      </c>
      <c r="C5" s="1">
        <v>1.96</v>
      </c>
      <c r="D5" s="1"/>
      <c r="E5" s="1"/>
      <c r="G5" s="1"/>
      <c r="H5" s="1"/>
      <c r="I5" s="1"/>
      <c r="J5" s="1"/>
      <c r="K5" s="1"/>
    </row>
    <row r="6" spans="1:17" x14ac:dyDescent="0.2">
      <c r="A6" s="2" t="s">
        <v>1</v>
      </c>
      <c r="B6" s="2" t="s">
        <v>2</v>
      </c>
      <c r="C6" s="1"/>
      <c r="D6" s="1"/>
      <c r="E6" s="1"/>
      <c r="G6" s="1"/>
      <c r="H6" s="1"/>
      <c r="I6" s="1"/>
      <c r="J6" s="1"/>
      <c r="K6" s="1"/>
    </row>
    <row r="7" spans="1:17" x14ac:dyDescent="0.2">
      <c r="A7" s="2" t="s">
        <v>12</v>
      </c>
      <c r="B7" s="1" t="s">
        <v>3</v>
      </c>
      <c r="C7" s="1"/>
      <c r="D7" s="1"/>
      <c r="E7" s="1"/>
      <c r="G7" s="1"/>
      <c r="H7" s="1" t="s">
        <v>4</v>
      </c>
      <c r="I7" s="1"/>
      <c r="J7" s="1"/>
      <c r="K7" s="1"/>
      <c r="M7" t="s">
        <v>5</v>
      </c>
    </row>
    <row r="8" spans="1:17" x14ac:dyDescent="0.2">
      <c r="A8" s="1"/>
      <c r="B8" s="1"/>
      <c r="C8" s="1"/>
      <c r="D8" s="1"/>
      <c r="E8" s="1"/>
      <c r="G8" s="1"/>
      <c r="H8" s="1"/>
      <c r="I8" s="1"/>
      <c r="J8" s="1"/>
      <c r="K8" s="1"/>
    </row>
    <row r="9" spans="1:17" x14ac:dyDescent="0.2">
      <c r="A9" s="1"/>
      <c r="B9" s="1" t="s">
        <v>6</v>
      </c>
      <c r="C9" s="1" t="s">
        <v>7</v>
      </c>
      <c r="D9" s="1" t="s">
        <v>8</v>
      </c>
      <c r="E9" s="1" t="s">
        <v>7</v>
      </c>
      <c r="G9" s="1"/>
      <c r="H9" s="1" t="s">
        <v>6</v>
      </c>
      <c r="I9" s="1" t="s">
        <v>7</v>
      </c>
      <c r="J9" s="1" t="s">
        <v>8</v>
      </c>
      <c r="K9" s="1" t="s">
        <v>7</v>
      </c>
      <c r="M9" s="1"/>
      <c r="N9" s="1" t="s">
        <v>6</v>
      </c>
      <c r="O9" s="1" t="s">
        <v>7</v>
      </c>
      <c r="P9" s="1" t="s">
        <v>8</v>
      </c>
      <c r="Q9" s="1" t="s">
        <v>7</v>
      </c>
    </row>
    <row r="10" spans="1:17" x14ac:dyDescent="0.2">
      <c r="A10" s="1"/>
      <c r="B10">
        <v>11.77</v>
      </c>
      <c r="C10" s="1">
        <f>(B10-$B$16)^2</f>
        <v>5.4662439999999961</v>
      </c>
      <c r="D10">
        <v>0.313</v>
      </c>
      <c r="E10" s="1">
        <f>(D10-$D$16)^2</f>
        <v>1.6848039999999991E-2</v>
      </c>
      <c r="G10" s="1"/>
      <c r="H10">
        <v>12.61</v>
      </c>
      <c r="I10" s="1">
        <f>(H10-$H$16)^2</f>
        <v>5.7619201599999972</v>
      </c>
      <c r="J10">
        <v>0.38300000000000001</v>
      </c>
      <c r="K10" s="1">
        <f>(J10-$J$16)^2</f>
        <v>8.0655999999999892E-4</v>
      </c>
      <c r="M10" s="1"/>
      <c r="N10">
        <v>9.14</v>
      </c>
      <c r="O10" s="1">
        <f>(N10-$N$16)^2</f>
        <v>0.23892544000000121</v>
      </c>
      <c r="P10">
        <v>0.26900000000000002</v>
      </c>
      <c r="Q10" s="1">
        <f>(P10-$P$16)^2</f>
        <v>1.8318399999999956E-3</v>
      </c>
    </row>
    <row r="11" spans="1:17" x14ac:dyDescent="0.2">
      <c r="A11" s="1"/>
      <c r="B11">
        <v>17.7</v>
      </c>
      <c r="C11" s="1">
        <f>(B11-$B$16)^2</f>
        <v>12.902464000000004</v>
      </c>
      <c r="D11">
        <v>0.54300000000000004</v>
      </c>
      <c r="E11" s="1">
        <f>(D11-$D$16)^2</f>
        <v>1.0040040000000014E-2</v>
      </c>
      <c r="G11" s="1"/>
      <c r="H11">
        <v>10.52</v>
      </c>
      <c r="I11" s="1">
        <f>(H11-$H$16)^2</f>
        <v>9.6348159999999725E-2</v>
      </c>
      <c r="J11">
        <v>0.439</v>
      </c>
      <c r="K11" s="1">
        <f>(J11-$J$16)^2</f>
        <v>7.6176000000000076E-4</v>
      </c>
      <c r="M11" s="1"/>
      <c r="N11">
        <v>9.07</v>
      </c>
      <c r="O11" s="1">
        <f>(N11-$N$16)^2</f>
        <v>0.31225744000000172</v>
      </c>
      <c r="P11">
        <v>0.20899999999999999</v>
      </c>
      <c r="Q11" s="1">
        <f>(P11-$P$16)^2</f>
        <v>1.0567839999999995E-2</v>
      </c>
    </row>
    <row r="12" spans="1:17" x14ac:dyDescent="0.2">
      <c r="A12" s="1"/>
      <c r="B12">
        <v>13.82</v>
      </c>
      <c r="C12" s="1">
        <f>(B12-$B$16)^2</f>
        <v>8.294399999999913E-2</v>
      </c>
      <c r="D12">
        <v>0.47799999999999998</v>
      </c>
      <c r="E12" s="1">
        <f>(D12-$D$16)^2</f>
        <v>1.2390400000000007E-3</v>
      </c>
      <c r="G12" s="1"/>
      <c r="H12">
        <v>10.5</v>
      </c>
      <c r="I12" s="1">
        <f>(H12-$H$16)^2</f>
        <v>8.4332159999999989E-2</v>
      </c>
      <c r="J12">
        <v>0.33900000000000002</v>
      </c>
      <c r="K12" s="1">
        <f>(J12-$J$16)^2</f>
        <v>5.2417599999999946E-3</v>
      </c>
      <c r="M12" s="1"/>
      <c r="N12">
        <v>9.8339999999999996</v>
      </c>
      <c r="O12" s="1">
        <f>(N12-$N$16)^2</f>
        <v>4.210703999999911E-2</v>
      </c>
      <c r="P12">
        <v>0.26300000000000001</v>
      </c>
      <c r="Q12" s="1">
        <f>(P12-$P$16)^2</f>
        <v>2.3814399999999955E-3</v>
      </c>
    </row>
    <row r="13" spans="1:17" x14ac:dyDescent="0.2">
      <c r="A13" s="1"/>
      <c r="B13">
        <v>13.44</v>
      </c>
      <c r="C13" s="1">
        <f>(B13-$B$16)^2</f>
        <v>0.44622399999999901</v>
      </c>
      <c r="D13">
        <v>0.45600000000000002</v>
      </c>
      <c r="E13" s="1">
        <f>(D13-$D$16)^2</f>
        <v>1.7424000000000118E-4</v>
      </c>
      <c r="G13" s="1"/>
      <c r="H13">
        <v>8.2149999999999999</v>
      </c>
      <c r="I13" s="1">
        <f>(H13-$H$16)^2</f>
        <v>3.9784291600000006</v>
      </c>
      <c r="J13">
        <v>0.27200000000000002</v>
      </c>
      <c r="K13" s="1">
        <f>(J13-$J$16)^2</f>
        <v>1.9432359999999992E-2</v>
      </c>
      <c r="M13" s="1"/>
      <c r="N13">
        <v>10.039999999999999</v>
      </c>
      <c r="O13" s="1">
        <f>(N13-$N$16)^2</f>
        <v>0.16908543999999781</v>
      </c>
      <c r="P13">
        <v>0.51700000000000002</v>
      </c>
      <c r="Q13" s="1">
        <f>(P13-$P$16)^2</f>
        <v>4.2107040000000019E-2</v>
      </c>
    </row>
    <row r="14" spans="1:17" x14ac:dyDescent="0.2">
      <c r="A14" s="1"/>
      <c r="B14">
        <v>13.81</v>
      </c>
      <c r="C14" s="1">
        <f>(B14-$B$16)^2</f>
        <v>8.8803999999998967E-2</v>
      </c>
      <c r="D14">
        <v>0.42399999999999999</v>
      </c>
      <c r="E14" s="1">
        <f>(D14-$D$16)^2</f>
        <v>3.5343999999999935E-4</v>
      </c>
      <c r="G14" s="1"/>
      <c r="H14">
        <v>9.2029999999999994</v>
      </c>
      <c r="I14" s="1">
        <f>(H14-$H$16)^2</f>
        <v>1.0132435600000012</v>
      </c>
      <c r="J14">
        <v>0.624</v>
      </c>
      <c r="K14" s="1">
        <f>(J14-$J$16)^2</f>
        <v>4.5198760000000004E-2</v>
      </c>
      <c r="M14" s="1"/>
      <c r="N14">
        <v>10.06</v>
      </c>
      <c r="O14" s="1">
        <f>(N14-$N$16)^2</f>
        <v>0.18593343999999887</v>
      </c>
      <c r="P14">
        <v>0.30099999999999999</v>
      </c>
      <c r="Q14" s="1">
        <f>(P14-$P$16)^2</f>
        <v>1.1663999999999949E-4</v>
      </c>
    </row>
    <row r="15" spans="1:17" x14ac:dyDescent="0.2">
      <c r="A15" s="1"/>
      <c r="G15" s="1"/>
      <c r="M15" s="1"/>
    </row>
    <row r="16" spans="1:17" x14ac:dyDescent="0.2">
      <c r="A16" s="1" t="s">
        <v>17</v>
      </c>
      <c r="B16" s="1">
        <f>AVERAGE(B10:B14)</f>
        <v>14.107999999999999</v>
      </c>
      <c r="C16" s="1">
        <f>AVERAGE(C10:C14)</f>
        <v>3.7973359999999987</v>
      </c>
      <c r="D16" s="1">
        <f>AVERAGE(D10:D14)</f>
        <v>0.44279999999999997</v>
      </c>
      <c r="E16" s="1">
        <f>AVERAGE(E10:E14)</f>
        <v>5.730960000000002E-3</v>
      </c>
      <c r="G16" s="1" t="s">
        <v>9</v>
      </c>
      <c r="H16" s="1">
        <f>AVERAGE(H10:H14)</f>
        <v>10.2096</v>
      </c>
      <c r="I16" s="1">
        <f>AVERAGE(I10:I14)</f>
        <v>2.1868546399999995</v>
      </c>
      <c r="J16" s="1">
        <f>AVERAGE(J10:J14)</f>
        <v>0.41139999999999999</v>
      </c>
      <c r="K16" s="1">
        <f>AVERAGE(K10:K14)</f>
        <v>1.4288239999999997E-2</v>
      </c>
      <c r="M16" s="1" t="s">
        <v>9</v>
      </c>
      <c r="N16" s="1">
        <f>AVERAGE(N10:N14)</f>
        <v>9.6288000000000018</v>
      </c>
      <c r="O16" s="1">
        <f>AVERAGE(O10:O14)</f>
        <v>0.18966175999999974</v>
      </c>
      <c r="P16" s="1">
        <f>AVERAGE(P10:P14)</f>
        <v>0.31179999999999997</v>
      </c>
      <c r="Q16" s="1">
        <f>AVERAGE(Q10:Q14)</f>
        <v>1.1400960000000002E-2</v>
      </c>
    </row>
    <row r="17" spans="1:17" x14ac:dyDescent="0.2">
      <c r="A17" s="1"/>
      <c r="B17" s="1"/>
      <c r="C17" s="1">
        <f>SQRT(C16)</f>
        <v>1.9486754475797141</v>
      </c>
      <c r="D17" s="1"/>
      <c r="E17" s="1">
        <f>SQRT(E16)</f>
        <v>7.5703104295662821E-2</v>
      </c>
      <c r="G17" s="1"/>
      <c r="H17" s="1"/>
      <c r="I17" s="1">
        <f>SQRT(I16)</f>
        <v>1.4788017581812647</v>
      </c>
      <c r="J17" s="1"/>
      <c r="K17" s="1">
        <f>SQRT(K16)</f>
        <v>0.11953342628737787</v>
      </c>
      <c r="M17" s="1"/>
      <c r="N17" s="1"/>
      <c r="O17" s="1">
        <f>SQRT(O16)</f>
        <v>0.43550173363604389</v>
      </c>
      <c r="P17" s="1"/>
      <c r="Q17" s="1">
        <f>SQRT(Q16)</f>
        <v>0.10677527803756824</v>
      </c>
    </row>
    <row r="18" spans="1:17" x14ac:dyDescent="0.2">
      <c r="A18" s="1" t="s">
        <v>10</v>
      </c>
      <c r="B18" s="1"/>
      <c r="C18" s="1">
        <f>(C17/(SQRT(5)))*$C$5</f>
        <v>1.708089340614243</v>
      </c>
      <c r="D18" s="1"/>
      <c r="E18" s="1">
        <f>(E17/(SQRT(5)))*$C$5</f>
        <v>6.6356696626640496E-2</v>
      </c>
      <c r="G18" s="1" t="s">
        <v>10</v>
      </c>
      <c r="H18" s="1"/>
      <c r="I18" s="1">
        <f>(I17/(SQRT(5)))*$C$5</f>
        <v>1.2962268925634892</v>
      </c>
      <c r="J18" s="1"/>
      <c r="K18" s="1">
        <f>(K17/(SQRT(5)))*$C$5</f>
        <v>0.10477566777071859</v>
      </c>
      <c r="M18" s="1" t="s">
        <v>10</v>
      </c>
      <c r="N18" s="1"/>
      <c r="O18" s="1">
        <f>(O17/(SQRT(5)))*$C$5</f>
        <v>0.38173410044584666</v>
      </c>
      <c r="P18" s="1"/>
      <c r="Q18" s="1">
        <f>(Q17/(SQRT(5)))*$C$5</f>
        <v>9.359265776330962E-2</v>
      </c>
    </row>
    <row r="21" spans="1:17" x14ac:dyDescent="0.2">
      <c r="A21" s="1"/>
      <c r="B21" s="1" t="s">
        <v>0</v>
      </c>
      <c r="C21" s="1">
        <v>1.96</v>
      </c>
      <c r="D21" s="1"/>
      <c r="E21" s="1"/>
      <c r="G21" s="1"/>
      <c r="H21" s="1"/>
      <c r="I21" s="1"/>
      <c r="J21" s="1"/>
      <c r="K21" s="1"/>
    </row>
    <row r="22" spans="1:17" x14ac:dyDescent="0.2">
      <c r="A22" s="2" t="s">
        <v>1</v>
      </c>
      <c r="B22" s="2" t="s">
        <v>2</v>
      </c>
      <c r="C22" s="1"/>
      <c r="D22" s="1"/>
      <c r="E22" s="1"/>
      <c r="G22" s="1"/>
      <c r="H22" s="1"/>
      <c r="I22" s="1"/>
      <c r="J22" s="1"/>
      <c r="K22" s="1"/>
    </row>
    <row r="23" spans="1:17" x14ac:dyDescent="0.2">
      <c r="A23" s="3" t="s">
        <v>13</v>
      </c>
      <c r="B23" s="1" t="s">
        <v>3</v>
      </c>
      <c r="C23" s="1"/>
      <c r="D23" s="1"/>
      <c r="E23" s="1"/>
      <c r="G23" s="1"/>
      <c r="H23" s="1" t="s">
        <v>4</v>
      </c>
      <c r="I23" s="1"/>
      <c r="J23" s="1"/>
      <c r="K23" s="1"/>
      <c r="M23" t="s">
        <v>5</v>
      </c>
    </row>
    <row r="24" spans="1:17" x14ac:dyDescent="0.2">
      <c r="A24" s="1"/>
      <c r="B24" s="1"/>
      <c r="C24" s="1"/>
      <c r="D24" s="1"/>
      <c r="E24" s="1"/>
      <c r="G24" s="1"/>
      <c r="H24" s="1"/>
      <c r="I24" s="1"/>
      <c r="J24" s="1"/>
      <c r="K24" s="1"/>
    </row>
    <row r="25" spans="1:17" x14ac:dyDescent="0.2">
      <c r="A25" s="1"/>
      <c r="B25" s="1" t="s">
        <v>6</v>
      </c>
      <c r="C25" s="1" t="s">
        <v>7</v>
      </c>
      <c r="D25" s="1" t="s">
        <v>8</v>
      </c>
      <c r="E25" s="1" t="s">
        <v>7</v>
      </c>
      <c r="G25" s="1"/>
      <c r="H25" s="1" t="s">
        <v>6</v>
      </c>
      <c r="I25" s="1" t="s">
        <v>7</v>
      </c>
      <c r="J25" s="1" t="s">
        <v>8</v>
      </c>
      <c r="K25" s="1" t="s">
        <v>7</v>
      </c>
      <c r="M25" s="1"/>
      <c r="N25" s="1" t="s">
        <v>6</v>
      </c>
      <c r="O25" s="1" t="s">
        <v>7</v>
      </c>
      <c r="P25" s="1" t="s">
        <v>8</v>
      </c>
      <c r="Q25" s="1" t="s">
        <v>7</v>
      </c>
    </row>
    <row r="26" spans="1:17" x14ac:dyDescent="0.2">
      <c r="A26" s="1"/>
      <c r="B26">
        <v>21.49</v>
      </c>
      <c r="C26" s="1">
        <f>(B26-$B$32)^2</f>
        <v>20.340099999999982</v>
      </c>
      <c r="D26">
        <v>1</v>
      </c>
      <c r="E26" s="1">
        <f>(D26-$D$32)^2</f>
        <v>0</v>
      </c>
      <c r="G26" s="1"/>
      <c r="H26">
        <v>11.7</v>
      </c>
      <c r="I26" s="1">
        <f>(H26-$H$32)^2</f>
        <v>0.19713600000000076</v>
      </c>
      <c r="J26">
        <v>1</v>
      </c>
      <c r="K26" s="1">
        <f>(J26-$J$32)^2</f>
        <v>0</v>
      </c>
      <c r="M26" s="1"/>
      <c r="N26">
        <v>7.024</v>
      </c>
      <c r="O26" s="1">
        <f>(N26-$N$32)^2</f>
        <v>16.105774240000002</v>
      </c>
      <c r="P26">
        <v>0.94099999999999995</v>
      </c>
      <c r="Q26" s="1">
        <f>(P26-$P$32)^2</f>
        <v>2.1432959999999994E-2</v>
      </c>
    </row>
    <row r="27" spans="1:17" x14ac:dyDescent="0.2">
      <c r="A27" s="1"/>
      <c r="B27">
        <v>13.21</v>
      </c>
      <c r="C27" s="1">
        <f>(B27-$B$32)^2</f>
        <v>14.212899999999998</v>
      </c>
      <c r="D27">
        <v>1</v>
      </c>
      <c r="E27" s="1">
        <f>(D27-$D$32)^2</f>
        <v>0</v>
      </c>
      <c r="G27" s="1"/>
      <c r="H27">
        <v>10.1</v>
      </c>
      <c r="I27" s="1">
        <f>(H27-$H$32)^2</f>
        <v>4.1779360000000016</v>
      </c>
      <c r="J27">
        <v>1</v>
      </c>
      <c r="K27" s="1">
        <f>(J27-$J$32)^2</f>
        <v>0</v>
      </c>
      <c r="M27" s="1"/>
      <c r="N27">
        <v>22.94</v>
      </c>
      <c r="O27" s="1">
        <f>(N27-$N$32)^2</f>
        <v>141.67664784000002</v>
      </c>
      <c r="P27">
        <v>0.78100000000000003</v>
      </c>
      <c r="Q27" s="1">
        <f>(P27-$P$32)^2</f>
        <v>1.8495999999999853E-4</v>
      </c>
    </row>
    <row r="28" spans="1:17" x14ac:dyDescent="0.2">
      <c r="A28" s="1"/>
      <c r="B28">
        <v>15.67</v>
      </c>
      <c r="C28" s="1">
        <f>(B28-$B$32)^2</f>
        <v>1.7161000000000013</v>
      </c>
      <c r="D28">
        <v>1</v>
      </c>
      <c r="E28" s="1">
        <f>(D28-$D$32)^2</f>
        <v>0</v>
      </c>
      <c r="G28" s="1"/>
      <c r="H28">
        <v>13.53</v>
      </c>
      <c r="I28" s="1">
        <f>(H28-$H$32)^2</f>
        <v>1.9209959999999979</v>
      </c>
      <c r="J28">
        <v>1</v>
      </c>
      <c r="K28" s="1">
        <f>(J28-$J$32)^2</f>
        <v>0</v>
      </c>
      <c r="M28" s="1"/>
      <c r="N28">
        <v>9.3010000000000002</v>
      </c>
      <c r="O28" s="1">
        <f>(N28-$N$32)^2</f>
        <v>3.0143904400000006</v>
      </c>
      <c r="P28">
        <v>0.754</v>
      </c>
      <c r="Q28" s="1">
        <f>(P28-$P$32)^2</f>
        <v>1.6483599999999976E-3</v>
      </c>
    </row>
    <row r="29" spans="1:17" x14ac:dyDescent="0.2">
      <c r="A29" s="1"/>
      <c r="B29">
        <v>18.579999999999998</v>
      </c>
      <c r="C29" s="1">
        <f>(B29-$B$32)^2</f>
        <v>2.5599999999999934</v>
      </c>
      <c r="D29">
        <v>1</v>
      </c>
      <c r="E29" s="1">
        <f>(D29-$D$32)^2</f>
        <v>0</v>
      </c>
      <c r="G29" s="1"/>
      <c r="H29">
        <v>13.54</v>
      </c>
      <c r="I29" s="1">
        <f>(H29-$H$32)^2</f>
        <v>1.9488159999999972</v>
      </c>
      <c r="J29">
        <v>1</v>
      </c>
      <c r="K29" s="1">
        <f>(J29-$J$32)^2</f>
        <v>0</v>
      </c>
      <c r="M29" s="1"/>
      <c r="N29">
        <v>7.5910000000000002</v>
      </c>
      <c r="O29" s="1">
        <f>(N29-$N$32)^2</f>
        <v>11.876294440000001</v>
      </c>
      <c r="P29">
        <v>0.76800000000000002</v>
      </c>
      <c r="Q29" s="1">
        <f>(P29-$P$32)^2</f>
        <v>7.075599999999977E-4</v>
      </c>
    </row>
    <row r="30" spans="1:17" x14ac:dyDescent="0.2">
      <c r="A30" s="1"/>
      <c r="B30">
        <v>15.95</v>
      </c>
      <c r="C30" s="1">
        <f>(B30-$B$32)^2</f>
        <v>1.0609000000000024</v>
      </c>
      <c r="D30">
        <v>1</v>
      </c>
      <c r="E30" s="1">
        <f>(D30-$D$32)^2</f>
        <v>0</v>
      </c>
      <c r="G30" s="1"/>
      <c r="H30">
        <v>11.85</v>
      </c>
      <c r="I30" s="1">
        <f>(H30-$H$32)^2</f>
        <v>8.643600000000029E-2</v>
      </c>
      <c r="J30">
        <v>1</v>
      </c>
      <c r="K30" s="1">
        <f>(J30-$J$32)^2</f>
        <v>0</v>
      </c>
      <c r="M30" s="1"/>
      <c r="N30">
        <v>8.33</v>
      </c>
      <c r="O30" s="1">
        <f>(N30-$N$32)^2</f>
        <v>7.3289318400000019</v>
      </c>
      <c r="P30">
        <v>0.72899999999999998</v>
      </c>
      <c r="Q30" s="1">
        <f>(P30-$P$32)^2</f>
        <v>4.3033599999999991E-3</v>
      </c>
    </row>
    <row r="31" spans="1:17" x14ac:dyDescent="0.2">
      <c r="A31" s="1"/>
      <c r="G31" s="1"/>
      <c r="M31" s="1"/>
    </row>
    <row r="32" spans="1:17" x14ac:dyDescent="0.2">
      <c r="A32" s="1" t="s">
        <v>17</v>
      </c>
      <c r="B32" s="1">
        <f>AVERAGE(B26:B30)</f>
        <v>16.98</v>
      </c>
      <c r="C32" s="1">
        <f>AVERAGE(C26:C30)</f>
        <v>7.9779999999999971</v>
      </c>
      <c r="D32" s="1">
        <f>AVERAGE(D26:D30)</f>
        <v>1</v>
      </c>
      <c r="E32" s="1">
        <f>AVERAGE(E26:E30)</f>
        <v>0</v>
      </c>
      <c r="G32" s="1" t="s">
        <v>9</v>
      </c>
      <c r="H32" s="1">
        <f>AVERAGE(H26:H30)</f>
        <v>12.144</v>
      </c>
      <c r="I32" s="1">
        <f>AVERAGE(I26:I30)</f>
        <v>1.6662639999999995</v>
      </c>
      <c r="J32" s="1">
        <f>AVERAGE(J26:J30)</f>
        <v>1</v>
      </c>
      <c r="K32" s="1">
        <f>AVERAGE(K26:K30)</f>
        <v>0</v>
      </c>
      <c r="M32" s="1" t="s">
        <v>9</v>
      </c>
      <c r="N32" s="1">
        <f>AVERAGE(N26:N30)</f>
        <v>11.0372</v>
      </c>
      <c r="O32" s="1">
        <f>AVERAGE(O26:O30)</f>
        <v>36.000407760000002</v>
      </c>
      <c r="P32" s="1">
        <f>AVERAGE(P26:P30)</f>
        <v>0.79459999999999997</v>
      </c>
      <c r="Q32" s="1">
        <f>AVERAGE(Q26:Q30)</f>
        <v>5.6554399999999977E-3</v>
      </c>
    </row>
    <row r="33" spans="1:17" x14ac:dyDescent="0.2">
      <c r="A33" s="1"/>
      <c r="B33" s="1"/>
      <c r="C33" s="1">
        <f>SQRT(C32)</f>
        <v>2.8245353600194134</v>
      </c>
      <c r="D33" s="1"/>
      <c r="E33" s="1">
        <f>SQRT(E32)</f>
        <v>0</v>
      </c>
      <c r="G33" s="1"/>
      <c r="H33" s="1"/>
      <c r="I33" s="1">
        <f>SQRT(I32)</f>
        <v>1.2908384871857514</v>
      </c>
      <c r="J33" s="1"/>
      <c r="K33" s="1">
        <f>SQRT(K32)</f>
        <v>0</v>
      </c>
      <c r="M33" s="1"/>
      <c r="N33" s="1"/>
      <c r="O33" s="1">
        <f>SQRT(O32)</f>
        <v>6.0000339799037805</v>
      </c>
      <c r="P33" s="1"/>
      <c r="Q33" s="1">
        <f>SQRT(Q32)</f>
        <v>7.5202659527439569E-2</v>
      </c>
    </row>
    <row r="34" spans="1:17" x14ac:dyDescent="0.2">
      <c r="A34" s="1" t="s">
        <v>10</v>
      </c>
      <c r="B34" s="1"/>
      <c r="C34" s="1">
        <f>(C33/(SQRT(5)))*$C$5</f>
        <v>2.4758144033832576</v>
      </c>
      <c r="D34" s="1"/>
      <c r="E34" s="1">
        <f>(E33/(SQRT(5)))*$C$5</f>
        <v>0</v>
      </c>
      <c r="G34" s="1" t="s">
        <v>10</v>
      </c>
      <c r="H34" s="1"/>
      <c r="I34" s="1">
        <f>(I33/(SQRT(5)))*$C$5</f>
        <v>1.1314698212855698</v>
      </c>
      <c r="J34" s="1"/>
      <c r="K34" s="1">
        <f>(K33/(SQRT(5)))*$C$5</f>
        <v>0</v>
      </c>
      <c r="M34" s="1" t="s">
        <v>10</v>
      </c>
      <c r="N34" s="1"/>
      <c r="O34" s="1">
        <f>(O33/(SQRT(5)))*$C$5</f>
        <v>5.2592616677783957</v>
      </c>
      <c r="P34" s="1"/>
      <c r="Q34" s="1">
        <f>(Q33/(SQRT(5)))*$C$5</f>
        <v>6.5918037446513825E-2</v>
      </c>
    </row>
    <row r="37" spans="1:17" x14ac:dyDescent="0.2">
      <c r="A37" s="1"/>
      <c r="B37" s="1" t="s">
        <v>0</v>
      </c>
      <c r="C37" s="1">
        <v>1.96</v>
      </c>
      <c r="D37" s="1"/>
      <c r="E37" s="1"/>
      <c r="G37" s="1"/>
      <c r="H37" s="1"/>
      <c r="I37" s="1"/>
      <c r="J37" s="1"/>
      <c r="K37" s="1"/>
    </row>
    <row r="38" spans="1:17" x14ac:dyDescent="0.2">
      <c r="A38" s="2" t="s">
        <v>1</v>
      </c>
      <c r="B38" s="2" t="s">
        <v>2</v>
      </c>
      <c r="C38" s="1"/>
      <c r="D38" s="1"/>
      <c r="E38" s="1"/>
      <c r="G38" s="1"/>
      <c r="H38" s="1"/>
      <c r="I38" s="1"/>
      <c r="J38" s="1"/>
      <c r="K38" s="1"/>
    </row>
    <row r="39" spans="1:17" x14ac:dyDescent="0.2">
      <c r="A39" s="2" t="s">
        <v>14</v>
      </c>
      <c r="B39" s="1" t="s">
        <v>3</v>
      </c>
      <c r="C39" s="1"/>
      <c r="D39" s="1"/>
      <c r="E39" s="1"/>
      <c r="G39" s="1"/>
      <c r="H39" s="1" t="s">
        <v>4</v>
      </c>
      <c r="I39" s="1"/>
      <c r="J39" s="1"/>
      <c r="K39" s="1"/>
      <c r="M39" t="s">
        <v>5</v>
      </c>
    </row>
    <row r="40" spans="1:17" x14ac:dyDescent="0.2">
      <c r="A40" s="1"/>
      <c r="B40" s="1"/>
      <c r="C40" s="1"/>
      <c r="D40" s="1"/>
      <c r="E40" s="1"/>
      <c r="G40" s="1"/>
      <c r="H40" s="1"/>
      <c r="I40" s="1"/>
      <c r="J40" s="1"/>
      <c r="K40" s="1"/>
    </row>
    <row r="41" spans="1:17" x14ac:dyDescent="0.2">
      <c r="A41" s="1"/>
      <c r="B41" s="1" t="s">
        <v>6</v>
      </c>
      <c r="C41" s="1" t="s">
        <v>7</v>
      </c>
      <c r="D41" s="1" t="s">
        <v>8</v>
      </c>
      <c r="E41" s="1" t="s">
        <v>7</v>
      </c>
      <c r="G41" s="1"/>
      <c r="H41" s="1" t="s">
        <v>6</v>
      </c>
      <c r="I41" s="1" t="s">
        <v>7</v>
      </c>
      <c r="J41" s="1" t="s">
        <v>8</v>
      </c>
      <c r="K41" s="1" t="s">
        <v>7</v>
      </c>
      <c r="M41" s="1"/>
      <c r="N41" s="1" t="s">
        <v>6</v>
      </c>
      <c r="O41" s="1" t="s">
        <v>7</v>
      </c>
      <c r="P41" s="1" t="s">
        <v>8</v>
      </c>
      <c r="Q41" s="1" t="s">
        <v>7</v>
      </c>
    </row>
    <row r="42" spans="1:17" x14ac:dyDescent="0.2">
      <c r="A42" s="1"/>
      <c r="B42">
        <v>12.02</v>
      </c>
      <c r="C42" s="1">
        <f>(B42-$B$48)^2</f>
        <v>0.37210000000000149</v>
      </c>
      <c r="D42">
        <v>0.33700000000000002</v>
      </c>
      <c r="E42" s="1">
        <f>(D42-$D$48)^2</f>
        <v>1.8496000000000002E-4</v>
      </c>
      <c r="G42" s="1"/>
      <c r="H42">
        <v>14.27</v>
      </c>
      <c r="I42" s="1">
        <f>(H42-$H$48)^2</f>
        <v>7.4856960000000035</v>
      </c>
      <c r="J42">
        <v>1</v>
      </c>
      <c r="K42" s="1">
        <f>(J42-$J$48)^2</f>
        <v>0.33454656000000005</v>
      </c>
      <c r="M42" s="1"/>
      <c r="N42">
        <v>12.79</v>
      </c>
      <c r="O42" s="1">
        <f>(N42-$N$48)^2</f>
        <v>0.63680400000000004</v>
      </c>
      <c r="P42">
        <v>0.17</v>
      </c>
      <c r="Q42" s="1">
        <f>(P42-$P$48)^2</f>
        <v>0.10837263999999996</v>
      </c>
    </row>
    <row r="43" spans="1:17" x14ac:dyDescent="0.2">
      <c r="A43" s="1"/>
      <c r="B43">
        <v>12.97</v>
      </c>
      <c r="C43" s="1">
        <f>(B43-$B$48)^2</f>
        <v>0.1155999999999999</v>
      </c>
      <c r="D43">
        <v>0.371</v>
      </c>
      <c r="E43" s="1">
        <f>(D43-$D$48)^2</f>
        <v>2.2657599999999977E-3</v>
      </c>
      <c r="G43" s="1"/>
      <c r="H43">
        <v>11.29</v>
      </c>
      <c r="I43" s="1">
        <f>(H43-$H$48)^2</f>
        <v>5.9535999999999888E-2</v>
      </c>
      <c r="J43">
        <v>0.28699999999999998</v>
      </c>
      <c r="K43" s="1">
        <f>(J43-$J$48)^2</f>
        <v>1.8117159999999983E-2</v>
      </c>
      <c r="M43" s="1"/>
      <c r="N43">
        <v>11.89</v>
      </c>
      <c r="O43" s="1">
        <f>(N43-$N$48)^2</f>
        <v>1.0403999999999702E-2</v>
      </c>
      <c r="P43">
        <v>0.47599999999999998</v>
      </c>
      <c r="Q43" s="1">
        <f>(P43-$P$48)^2</f>
        <v>5.3823999999999994E-4</v>
      </c>
    </row>
    <row r="44" spans="1:17" x14ac:dyDescent="0.2">
      <c r="A44" s="1"/>
      <c r="B44">
        <v>12.47</v>
      </c>
      <c r="C44" s="1">
        <f>(B44-$B$48)^2</f>
        <v>2.5600000000000046E-2</v>
      </c>
      <c r="D44">
        <v>0.218</v>
      </c>
      <c r="E44" s="1">
        <f>(D44-$D$48)^2</f>
        <v>1.1109160000000005E-2</v>
      </c>
      <c r="G44" s="1"/>
      <c r="H44">
        <v>10.93</v>
      </c>
      <c r="I44" s="1">
        <f>(H44-$H$48)^2</f>
        <v>0.36481599999999903</v>
      </c>
      <c r="J44">
        <v>0.29899999999999999</v>
      </c>
      <c r="K44" s="1">
        <f>(J44-$J$48)^2</f>
        <v>1.5030759999999983E-2</v>
      </c>
      <c r="M44" s="1"/>
      <c r="N44">
        <v>11.7</v>
      </c>
      <c r="O44" s="1">
        <f>(N44-$N$48)^2</f>
        <v>8.5263999999999895E-2</v>
      </c>
      <c r="P44">
        <v>0.63200000000000001</v>
      </c>
      <c r="Q44" s="1">
        <f>(P44-$P$48)^2</f>
        <v>1.7635840000000007E-2</v>
      </c>
    </row>
    <row r="45" spans="1:17" x14ac:dyDescent="0.2">
      <c r="A45" s="1"/>
      <c r="B45">
        <v>12.71</v>
      </c>
      <c r="C45" s="1">
        <f>(B45-$B$48)^2</f>
        <v>6.4000000000000116E-3</v>
      </c>
      <c r="D45">
        <v>0.35499999999999998</v>
      </c>
      <c r="E45" s="1">
        <f>(D45-$D$48)^2</f>
        <v>9.9855999999999751E-4</v>
      </c>
      <c r="G45" s="1"/>
      <c r="H45">
        <v>10.92</v>
      </c>
      <c r="I45" s="1">
        <f>(H45-$H$48)^2</f>
        <v>0.37699599999999878</v>
      </c>
      <c r="J45">
        <v>0.247</v>
      </c>
      <c r="K45" s="1">
        <f>(J45-$J$48)^2</f>
        <v>3.0485159999999973E-2</v>
      </c>
      <c r="M45" s="1"/>
      <c r="N45">
        <v>12.67</v>
      </c>
      <c r="O45" s="1">
        <f>(N45-$N$48)^2</f>
        <v>0.45968400000000109</v>
      </c>
      <c r="P45">
        <v>0.60799999999999998</v>
      </c>
      <c r="Q45" s="1">
        <f>(P45-$P$48)^2</f>
        <v>1.1837440000000001E-2</v>
      </c>
    </row>
    <row r="46" spans="1:17" x14ac:dyDescent="0.2">
      <c r="A46" s="1"/>
      <c r="B46">
        <v>12.98</v>
      </c>
      <c r="C46" s="1">
        <f>(B46-$B$48)^2</f>
        <v>0.12249999999999975</v>
      </c>
      <c r="D46">
        <v>0.33600000000000002</v>
      </c>
      <c r="E46" s="1">
        <f>(D46-$D$48)^2</f>
        <v>1.5876E-4</v>
      </c>
      <c r="G46" s="1"/>
      <c r="H46">
        <v>10.26</v>
      </c>
      <c r="I46" s="1">
        <f>(H46-$H$48)^2</f>
        <v>1.6230759999999977</v>
      </c>
      <c r="J46">
        <v>0.27500000000000002</v>
      </c>
      <c r="K46" s="1">
        <f>(J46-$J$48)^2</f>
        <v>2.1491559999999969E-2</v>
      </c>
      <c r="M46" s="1"/>
      <c r="N46">
        <v>10.91</v>
      </c>
      <c r="O46" s="1">
        <f>(N46-$N$48)^2</f>
        <v>1.1707239999999977</v>
      </c>
      <c r="P46">
        <v>0.61</v>
      </c>
      <c r="Q46" s="1">
        <f>(P46-$P$48)^2</f>
        <v>1.2276640000000002E-2</v>
      </c>
    </row>
    <row r="47" spans="1:17" x14ac:dyDescent="0.2">
      <c r="A47" s="1"/>
      <c r="G47" s="1"/>
      <c r="M47" s="1"/>
    </row>
    <row r="48" spans="1:17" x14ac:dyDescent="0.2">
      <c r="A48" s="1" t="s">
        <v>17</v>
      </c>
      <c r="B48" s="1">
        <f>AVERAGE(B42:B46)</f>
        <v>12.63</v>
      </c>
      <c r="C48" s="1">
        <f>AVERAGE(C42:C46)</f>
        <v>0.12844000000000022</v>
      </c>
      <c r="D48" s="1">
        <f>AVERAGE(D42:D46)</f>
        <v>0.32340000000000002</v>
      </c>
      <c r="E48" s="1">
        <f>AVERAGE(E42:E46)</f>
        <v>2.9434400000000003E-3</v>
      </c>
      <c r="G48" s="1" t="s">
        <v>9</v>
      </c>
      <c r="H48" s="1">
        <f>AVERAGE(H42:H46)</f>
        <v>11.533999999999999</v>
      </c>
      <c r="I48" s="1">
        <f>AVERAGE(I42:I46)</f>
        <v>1.9820239999999998</v>
      </c>
      <c r="J48" s="1">
        <f>AVERAGE(J42:J46)</f>
        <v>0.42159999999999992</v>
      </c>
      <c r="K48" s="1">
        <f>AVERAGE(K42:K46)</f>
        <v>8.3934239999999979E-2</v>
      </c>
      <c r="M48" s="1" t="s">
        <v>9</v>
      </c>
      <c r="N48" s="1">
        <f>AVERAGE(N42:N46)</f>
        <v>11.991999999999999</v>
      </c>
      <c r="O48" s="1">
        <f>AVERAGE(O42:O46)</f>
        <v>0.47257599999999966</v>
      </c>
      <c r="P48" s="1">
        <f>AVERAGE(P42:P46)</f>
        <v>0.49919999999999998</v>
      </c>
      <c r="Q48" s="1">
        <f>AVERAGE(Q42:Q46)</f>
        <v>3.0132159999999998E-2</v>
      </c>
    </row>
    <row r="49" spans="1:17" x14ac:dyDescent="0.2">
      <c r="A49" s="1"/>
      <c r="B49" s="1"/>
      <c r="C49" s="1">
        <f>SQRT(C48)</f>
        <v>0.35838526755434608</v>
      </c>
      <c r="D49" s="1"/>
      <c r="E49" s="1">
        <f>SQRT(E48)</f>
        <v>5.4253479151110673E-2</v>
      </c>
      <c r="G49" s="1"/>
      <c r="H49" s="1"/>
      <c r="I49" s="1">
        <f>SQRT(I48)</f>
        <v>1.4078437413292713</v>
      </c>
      <c r="J49" s="1"/>
      <c r="K49" s="1">
        <f>SQRT(K48)</f>
        <v>0.28971406593398252</v>
      </c>
      <c r="M49" s="1"/>
      <c r="N49" s="1"/>
      <c r="O49" s="1">
        <f>SQRT(O48)</f>
        <v>0.68744163388610646</v>
      </c>
      <c r="P49" s="1"/>
      <c r="Q49" s="1">
        <f>SQRT(Q48)</f>
        <v>0.17358617456468126</v>
      </c>
    </row>
    <row r="50" spans="1:17" x14ac:dyDescent="0.2">
      <c r="A50" s="1" t="s">
        <v>10</v>
      </c>
      <c r="B50" s="1"/>
      <c r="C50" s="1">
        <f>(C49/(SQRT(5)))*$C$5</f>
        <v>0.31413853759129928</v>
      </c>
      <c r="D50" s="1"/>
      <c r="E50" s="1">
        <f>(E49/(SQRT(5)))*$C$5</f>
        <v>4.7555271219918406E-2</v>
      </c>
      <c r="G50" s="1" t="s">
        <v>10</v>
      </c>
      <c r="H50" s="1"/>
      <c r="I50" s="1">
        <f>(I49/(SQRT(5)))*$C$5</f>
        <v>1.234029448465473</v>
      </c>
      <c r="J50" s="1"/>
      <c r="K50" s="1">
        <f>(K49/(SQRT(5)))*$C$5</f>
        <v>0.25394557542276647</v>
      </c>
      <c r="M50" s="1" t="s">
        <v>10</v>
      </c>
      <c r="N50" s="1"/>
      <c r="O50" s="1">
        <f>(O49/(SQRT(5)))*$C$5</f>
        <v>0.6025691597816798</v>
      </c>
      <c r="P50" s="1"/>
      <c r="Q50" s="1">
        <f>(Q49/(SQRT(5)))*$C$5</f>
        <v>0.1521549906220627</v>
      </c>
    </row>
    <row r="53" spans="1:17" x14ac:dyDescent="0.2">
      <c r="A53" s="1"/>
      <c r="B53" s="1" t="s">
        <v>0</v>
      </c>
      <c r="C53" s="1">
        <v>1.96</v>
      </c>
      <c r="D53" s="1"/>
      <c r="E53" s="1"/>
      <c r="G53" s="1"/>
      <c r="H53" s="1"/>
      <c r="I53" s="1"/>
      <c r="J53" s="1"/>
      <c r="K53" s="1"/>
    </row>
    <row r="54" spans="1:17" x14ac:dyDescent="0.2">
      <c r="A54" s="2" t="s">
        <v>1</v>
      </c>
      <c r="B54" s="2" t="s">
        <v>2</v>
      </c>
      <c r="C54" s="1"/>
      <c r="D54" s="1"/>
      <c r="E54" s="1"/>
      <c r="G54" s="1"/>
      <c r="H54" s="1"/>
      <c r="I54" s="1"/>
      <c r="J54" s="1"/>
      <c r="K54" s="1"/>
    </row>
    <row r="55" spans="1:17" x14ac:dyDescent="0.2">
      <c r="A55" s="2" t="s">
        <v>11</v>
      </c>
      <c r="B55" s="1" t="s">
        <v>3</v>
      </c>
      <c r="C55" s="1"/>
      <c r="D55" s="1"/>
      <c r="E55" s="1"/>
      <c r="G55" s="1"/>
      <c r="H55" s="1" t="s">
        <v>4</v>
      </c>
      <c r="I55" s="1"/>
      <c r="J55" s="1"/>
      <c r="K55" s="1"/>
      <c r="M55" t="s">
        <v>5</v>
      </c>
    </row>
    <row r="56" spans="1:17" x14ac:dyDescent="0.2">
      <c r="A56" s="1"/>
      <c r="B56" s="1"/>
      <c r="C56" s="1"/>
      <c r="D56" s="1"/>
      <c r="E56" s="1"/>
      <c r="G56" s="1"/>
      <c r="H56" s="1"/>
      <c r="I56" s="1"/>
      <c r="J56" s="1"/>
      <c r="K56" s="1"/>
    </row>
    <row r="57" spans="1:17" x14ac:dyDescent="0.2">
      <c r="A57" s="1"/>
      <c r="B57" s="1" t="s">
        <v>6</v>
      </c>
      <c r="C57" s="1" t="s">
        <v>7</v>
      </c>
      <c r="D57" s="1" t="s">
        <v>8</v>
      </c>
      <c r="E57" s="1" t="s">
        <v>7</v>
      </c>
      <c r="G57" s="1"/>
      <c r="H57" s="1" t="s">
        <v>6</v>
      </c>
      <c r="I57" s="1" t="s">
        <v>7</v>
      </c>
      <c r="J57" s="1" t="s">
        <v>8</v>
      </c>
      <c r="K57" s="1" t="s">
        <v>7</v>
      </c>
      <c r="M57" s="1"/>
      <c r="N57" s="1" t="s">
        <v>6</v>
      </c>
      <c r="O57" s="1" t="s">
        <v>7</v>
      </c>
      <c r="P57" s="1" t="s">
        <v>8</v>
      </c>
      <c r="Q57" s="1" t="s">
        <v>7</v>
      </c>
    </row>
    <row r="58" spans="1:17" x14ac:dyDescent="0.2">
      <c r="A58" s="1"/>
      <c r="B58">
        <v>3.2480000000000002</v>
      </c>
      <c r="C58" s="1">
        <f>(B58-$B$64)^2</f>
        <v>0.74338884000000016</v>
      </c>
      <c r="D58">
        <v>0.81299999999999994</v>
      </c>
      <c r="E58" s="1">
        <f>(D58-$D$64)^2</f>
        <v>7.2145959999999967E-2</v>
      </c>
      <c r="G58" s="1"/>
      <c r="H58">
        <v>6.4450000000000003</v>
      </c>
      <c r="I58" s="1">
        <f>(H58-$H$64)^2</f>
        <v>26.275875999999993</v>
      </c>
      <c r="J58">
        <v>0.71299999999999997</v>
      </c>
      <c r="K58" s="1">
        <f>(J58-$J$64)^2</f>
        <v>3.4574399999999957E-3</v>
      </c>
      <c r="M58" s="1"/>
      <c r="N58">
        <v>29.13</v>
      </c>
      <c r="O58" s="1">
        <f>(N58-$N$64)^2</f>
        <v>183.548304</v>
      </c>
      <c r="P58">
        <v>0.39600000000000002</v>
      </c>
      <c r="Q58" s="1">
        <f>(P58-$P$64)^2</f>
        <v>2.5027240000000003E-2</v>
      </c>
    </row>
    <row r="59" spans="1:17" x14ac:dyDescent="0.2">
      <c r="A59" s="1"/>
      <c r="B59">
        <v>1.8129999999999999</v>
      </c>
      <c r="C59" s="1">
        <f>(B59-$B$64)^2</f>
        <v>0.32809984000000025</v>
      </c>
      <c r="D59">
        <v>0.44800000000000001</v>
      </c>
      <c r="E59" s="1">
        <f>(D59-$D$64)^2</f>
        <v>9.2929599999999977E-3</v>
      </c>
      <c r="G59" s="1"/>
      <c r="H59">
        <v>12.2</v>
      </c>
      <c r="I59" s="1">
        <f>(H59-$H$64)^2</f>
        <v>0.39564099999999947</v>
      </c>
      <c r="J59">
        <v>0.65300000000000002</v>
      </c>
      <c r="K59" s="1">
        <f>(J59-$J$64)^2</f>
        <v>1.4399999999999494E-6</v>
      </c>
      <c r="M59" s="1"/>
      <c r="N59">
        <v>11.08</v>
      </c>
      <c r="O59" s="1">
        <f>(N59-$N$64)^2</f>
        <v>20.268003999999991</v>
      </c>
      <c r="P59">
        <v>0.35799999999999998</v>
      </c>
      <c r="Q59" s="1">
        <f>(P59-$P$64)^2</f>
        <v>3.8494440000000019E-2</v>
      </c>
    </row>
    <row r="60" spans="1:17" x14ac:dyDescent="0.2">
      <c r="A60" s="1"/>
      <c r="B60">
        <v>2.3359999999999999</v>
      </c>
      <c r="C60" s="1">
        <f>(B60-$B$64)^2</f>
        <v>2.4800400000000288E-3</v>
      </c>
      <c r="D60">
        <v>0.437</v>
      </c>
      <c r="E60" s="1">
        <f>(D60-$D$64)^2</f>
        <v>1.153476E-2</v>
      </c>
      <c r="G60" s="1"/>
      <c r="H60">
        <v>10.59</v>
      </c>
      <c r="I60" s="1">
        <f>(H60-$H$64)^2</f>
        <v>0.9623609999999998</v>
      </c>
      <c r="J60">
        <v>0.74299999999999999</v>
      </c>
      <c r="K60" s="1">
        <f>(J60-$J$64)^2</f>
        <v>7.8854399999999988E-3</v>
      </c>
      <c r="M60" s="1"/>
      <c r="N60">
        <v>26.84</v>
      </c>
      <c r="O60" s="1">
        <f>(N60-$N$64)^2</f>
        <v>126.74256400000002</v>
      </c>
      <c r="P60">
        <v>0.52500000000000002</v>
      </c>
      <c r="Q60" s="1">
        <f>(P60-$P$64)^2</f>
        <v>8.5264000000000021E-4</v>
      </c>
    </row>
    <row r="61" spans="1:17" x14ac:dyDescent="0.2">
      <c r="A61" s="1"/>
      <c r="B61">
        <v>2.2189999999999999</v>
      </c>
      <c r="C61" s="1">
        <f>(B61-$B$64)^2</f>
        <v>2.7822240000000095E-2</v>
      </c>
      <c r="D61">
        <v>0.434</v>
      </c>
      <c r="E61" s="1">
        <f>(D61-$D$64)^2</f>
        <v>1.218816E-2</v>
      </c>
      <c r="G61" s="1"/>
      <c r="H61">
        <v>13.51</v>
      </c>
      <c r="I61" s="1">
        <f>(H61-$H$64)^2</f>
        <v>3.7597210000000003</v>
      </c>
      <c r="J61">
        <v>0.61399999999999999</v>
      </c>
      <c r="K61" s="1">
        <f>(J61-$J$64)^2</f>
        <v>1.6160400000000011E-3</v>
      </c>
      <c r="M61" s="1"/>
      <c r="N61">
        <v>7.4770000000000003</v>
      </c>
      <c r="O61" s="1">
        <f>(N61-$N$64)^2</f>
        <v>65.691024999999982</v>
      </c>
      <c r="P61">
        <v>0.81699999999999995</v>
      </c>
      <c r="Q61" s="1">
        <f>(P61-$P$64)^2</f>
        <v>6.906383999999996E-2</v>
      </c>
    </row>
    <row r="62" spans="1:17" x14ac:dyDescent="0.2">
      <c r="A62" s="1"/>
      <c r="B62">
        <v>2.3130000000000002</v>
      </c>
      <c r="C62" s="1">
        <f>(B62-$B$64)^2</f>
        <v>5.2998399999999966E-3</v>
      </c>
      <c r="D62">
        <v>0.59</v>
      </c>
      <c r="E62" s="1">
        <f>(D62-$D$64)^2</f>
        <v>2.0793599999999975E-3</v>
      </c>
      <c r="G62" s="1"/>
      <c r="H62">
        <v>15.11</v>
      </c>
      <c r="I62" s="1">
        <f>(H62-$H$64)^2</f>
        <v>12.524520999999998</v>
      </c>
      <c r="J62">
        <v>0.54800000000000004</v>
      </c>
      <c r="K62" s="1">
        <f>(J62-$J$64)^2</f>
        <v>1.1278439999999992E-2</v>
      </c>
      <c r="M62" s="1"/>
      <c r="N62">
        <v>3.383</v>
      </c>
      <c r="O62" s="1">
        <f>(N62-$N$64)^2</f>
        <v>148.81560099999996</v>
      </c>
      <c r="P62">
        <v>0.67500000000000004</v>
      </c>
      <c r="Q62" s="1">
        <f>(P62-$P$64)^2</f>
        <v>1.4592640000000004E-2</v>
      </c>
    </row>
    <row r="63" spans="1:17" x14ac:dyDescent="0.2">
      <c r="A63" s="1"/>
      <c r="G63" s="1"/>
      <c r="M63" s="1"/>
    </row>
    <row r="64" spans="1:17" x14ac:dyDescent="0.2">
      <c r="A64" s="1" t="s">
        <v>17</v>
      </c>
      <c r="B64" s="1">
        <f>AVERAGE(B58:B62)</f>
        <v>2.3858000000000001</v>
      </c>
      <c r="C64" s="1">
        <f>AVERAGE(C58:C62)</f>
        <v>0.22141816000000009</v>
      </c>
      <c r="D64" s="1">
        <f>AVERAGE(D58:D62)</f>
        <v>0.5444</v>
      </c>
      <c r="E64" s="1">
        <f>AVERAGE(E58:E62)</f>
        <v>2.1448239999999997E-2</v>
      </c>
      <c r="G64" s="1" t="s">
        <v>9</v>
      </c>
      <c r="H64" s="1">
        <f>AVERAGE(H58:H62)</f>
        <v>11.571</v>
      </c>
      <c r="I64" s="1">
        <f>AVERAGE(I58:I62)</f>
        <v>8.7836239999999997</v>
      </c>
      <c r="J64" s="1">
        <f>AVERAGE(J58:J62)</f>
        <v>0.6542</v>
      </c>
      <c r="K64" s="1">
        <f>AVERAGE(K58:K62)</f>
        <v>4.8477599999999978E-3</v>
      </c>
      <c r="M64" s="1" t="s">
        <v>9</v>
      </c>
      <c r="N64" s="1">
        <f>AVERAGE(N58:N62)</f>
        <v>15.581999999999999</v>
      </c>
      <c r="O64" s="1">
        <f>AVERAGE(O58:O62)</f>
        <v>109.01309959999999</v>
      </c>
      <c r="P64" s="1">
        <f>AVERAGE(P58:P62)</f>
        <v>0.55420000000000003</v>
      </c>
      <c r="Q64" s="1">
        <f>AVERAGE(Q58:Q62)</f>
        <v>2.9606159999999992E-2</v>
      </c>
    </row>
    <row r="65" spans="1:17" x14ac:dyDescent="0.2">
      <c r="A65" s="1"/>
      <c r="B65" s="1"/>
      <c r="C65" s="1">
        <f>SQRT(C64)</f>
        <v>0.47055091116690029</v>
      </c>
      <c r="D65" s="1"/>
      <c r="E65" s="1">
        <f>SQRT(E64)</f>
        <v>0.14645217649458131</v>
      </c>
      <c r="G65" s="1"/>
      <c r="H65" s="1"/>
      <c r="I65" s="1">
        <f>SQRT(I64)</f>
        <v>2.9637179352968124</v>
      </c>
      <c r="J65" s="1"/>
      <c r="K65" s="1">
        <f>SQRT(K64)</f>
        <v>6.9625857265817548E-2</v>
      </c>
      <c r="M65" s="1"/>
      <c r="N65" s="1"/>
      <c r="O65" s="1">
        <f>SQRT(O64)</f>
        <v>10.440933847123063</v>
      </c>
      <c r="P65" s="1"/>
      <c r="Q65" s="1">
        <f>SQRT(Q64)</f>
        <v>0.17206440654592103</v>
      </c>
    </row>
    <row r="66" spans="1:17" x14ac:dyDescent="0.2">
      <c r="A66" s="1" t="s">
        <v>10</v>
      </c>
      <c r="B66" s="1"/>
      <c r="C66" s="1">
        <f>(C65/(SQRT(5)))*$C$5</f>
        <v>0.4124560591035123</v>
      </c>
      <c r="D66" s="1"/>
      <c r="E66" s="1">
        <f>(E65/(SQRT(5)))*$C$5</f>
        <v>0.12837099266111482</v>
      </c>
      <c r="G66" s="1" t="s">
        <v>10</v>
      </c>
      <c r="H66" s="1"/>
      <c r="I66" s="1">
        <f>(I65/(SQRT(5)))*$C$5</f>
        <v>2.5978133096279263</v>
      </c>
      <c r="J66" s="1"/>
      <c r="K66" s="1">
        <f>(K65/(SQRT(5)))*$C$5</f>
        <v>6.1029754736521745E-2</v>
      </c>
      <c r="M66" s="1" t="s">
        <v>10</v>
      </c>
      <c r="N66" s="1"/>
      <c r="O66" s="1">
        <f>(O65/(SQRT(5)))*$C$5</f>
        <v>9.1518820296522598</v>
      </c>
      <c r="P66" s="1"/>
      <c r="Q66" s="1">
        <f>(Q65/(SQRT(5)))*$C$5</f>
        <v>0.15082110214157696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Neville</dc:creator>
  <cp:lastModifiedBy>George Neville</cp:lastModifiedBy>
  <dcterms:created xsi:type="dcterms:W3CDTF">2026-01-08T12:01:19Z</dcterms:created>
  <dcterms:modified xsi:type="dcterms:W3CDTF">2026-01-08T12:20:06Z</dcterms:modified>
</cp:coreProperties>
</file>